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Actualiza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<sst xmlns="http://schemas.openxmlformats.org/spreadsheetml/2006/main" count="175" uniqueCount="119">
  <si>
    <t xml:space="preserve">THE ACTION PAINTER  ·  BUDGET ACTUALIZATION</t>
  </si>
  <si>
    <t xml:space="preserve">Abarca Entertainment · Proof of Concept · Actualized against the production portal schedule through July 10, 2026</t>
  </si>
  <si>
    <t xml:space="preserve">SUMMARY</t>
  </si>
  <si>
    <t xml:space="preserve">Original Printed Total (Budget V3 PDF footer)</t>
  </si>
  <si>
    <t xml:space="preserve">Hardcoded from the PDF. This number does not match the PDF's own line items.</t>
  </si>
  <si>
    <t xml:space="preserve">Actual Sum of PDF's Own Line Items</t>
  </si>
  <si>
    <t xml:space="preserve">The PDF footer said $15,000 but its rows sum higher — Set Operations ($2,480) was left out of the printed total.</t>
  </si>
  <si>
    <t xml:space="preserve">Corrected Baseline (Camera / Grip / HMU / Boom moved to 3 shoot days)</t>
  </si>
  <si>
    <t xml:space="preserve">Production is 3 paid shoot days (Jul 8-10), not 2. This is what V3 should have shipped as.</t>
  </si>
  <si>
    <t xml:space="preserve">CONFIRMED WORKING TOTAL (this actualization)</t>
  </si>
  <si>
    <t xml:space="preserve">Talent + Crew + Rentals + Set Ops + Misc, actualized against the real schedule and known rates below.</t>
  </si>
  <si>
    <t xml:space="preserve">3RD SHOOT-DAY CORRECTION  ·  feeds Corrected Baseline above</t>
  </si>
  <si>
    <t xml:space="preserve">Crew Role</t>
  </si>
  <si>
    <t xml:space="preserve">Day Rate</t>
  </si>
  <si>
    <t xml:space="preserve">Camera Operator</t>
  </si>
  <si>
    <t xml:space="preserve">Grip</t>
  </si>
  <si>
    <t xml:space="preserve">Hair and Makeup</t>
  </si>
  <si>
    <t xml:space="preserve">Boom Operator</t>
  </si>
  <si>
    <t xml:space="preserve">Total 3rd-day correction</t>
  </si>
  <si>
    <t xml:space="preserve">TALENT</t>
  </si>
  <si>
    <t xml:space="preserve">Talent</t>
  </si>
  <si>
    <t xml:space="preserve">PDF Days</t>
  </si>
  <si>
    <t xml:space="preserve">PDF Rate</t>
  </si>
  <si>
    <t xml:space="preserve">PDF Subtotal</t>
  </si>
  <si>
    <t xml:space="preserve">Conf. Days</t>
  </si>
  <si>
    <t xml:space="preserve">Conf. Rate</t>
  </si>
  <si>
    <t xml:space="preserve">Conf. Subtotal</t>
  </si>
  <si>
    <t xml:space="preserve">Variance</t>
  </si>
  <si>
    <t xml:space="preserve">Notes</t>
  </si>
  <si>
    <t xml:space="preserve">Kristine Kay Larsen</t>
  </si>
  <si>
    <t xml:space="preserve">Matches schedule: Jul 8 (Ruth scene) + Jul 10 (Ranch).</t>
  </si>
  <si>
    <t xml:space="preserve">Adrienne Janic</t>
  </si>
  <si>
    <t xml:space="preserve">Matches schedule: Jul 9 only (Guardian day).</t>
  </si>
  <si>
    <t xml:space="preserve">Joel Berg</t>
  </si>
  <si>
    <t xml:space="preserve">FLAG: budget assumed 2 days. Portal schedule has him Jul 8 (League), Jul 9 (Betty 13A), AND Jul 10 (Ranch) — 3 days. Confirm he's actually being paid the 3rd day rather than it being an unbudgeted gap.</t>
  </si>
  <si>
    <t xml:space="preserve">Jake Busey</t>
  </si>
  <si>
    <t xml:space="preserve">Matches: Jul 8 only, courtesy rate, released after.</t>
  </si>
  <si>
    <t xml:space="preserve">Hernán Canto</t>
  </si>
  <si>
    <t xml:space="preserve">Matches: Jul 8 only, Workshop scene.</t>
  </si>
  <si>
    <t xml:space="preserve">Courtney Ferris</t>
  </si>
  <si>
    <t xml:space="preserve">Matches: Jul 9 only, Betty 13A. (PDF spells this "Farris" — corrected here.)</t>
  </si>
  <si>
    <t xml:space="preserve">Carly Durrer</t>
  </si>
  <si>
    <t xml:space="preserve">Matches: Jul 8 only, Ruth scene.</t>
  </si>
  <si>
    <t xml:space="preserve">Craig Shoemaker</t>
  </si>
  <si>
    <t xml:space="preserve">Matches: Jul 9 only, Simmons corridor. A stray note briefly had him on Jul 8 too — that was cleaned up in the portal; budget was already right.</t>
  </si>
  <si>
    <t xml:space="preserve">TBD Day Player</t>
  </si>
  <si>
    <t xml:space="preserve">RESOLVED: no paid hire. Tony Clark or a crew member already on hand covers the July 8 League/Workshop background — not camera-facing, so no separate day player fee needed. $140 saved. Note: the July 9 Anteroom "aide, voice" role (off-screen line, Sotheby's scene) is a separate need on a different day and is NOT covered by this — still unresolved.</t>
  </si>
  <si>
    <t xml:space="preserve">TOTAL TALENT</t>
  </si>
  <si>
    <t xml:space="preserve">CREW</t>
  </si>
  <si>
    <t xml:space="preserve">Writer</t>
  </si>
  <si>
    <t xml:space="preserve">Deferred per BCII agreement, recoups on backend.</t>
  </si>
  <si>
    <t xml:space="preserve">Director</t>
  </si>
  <si>
    <t xml:space="preserve">Editor</t>
  </si>
  <si>
    <t xml:space="preserve">Cash line item, separate from deferred Director/Writer comp.</t>
  </si>
  <si>
    <t xml:space="preserve">Sound Mixer</t>
  </si>
  <si>
    <t xml:space="preserve">Cash line item.</t>
  </si>
  <si>
    <t xml:space="preserve">Producer (BCII)</t>
  </si>
  <si>
    <t xml:space="preserve">In-kind, BCII.</t>
  </si>
  <si>
    <t xml:space="preserve">Script Supervisor (BCII)</t>
  </si>
  <si>
    <t xml:space="preserve">Director's Assistant (Lada Mimms)</t>
  </si>
  <si>
    <t xml:space="preserve">RESOLVED: there is no separate First AD — this line is Lada Mimms, Director's Assistant. Unpaid Jul 7 (prep), same as all crew except Norah. Paid Jul 8 and 9 only, which matches the 2 days already budgeted here. No variance.</t>
  </si>
  <si>
    <t xml:space="preserve">Nikolas Belauskas, confirmed Jul 8, 9, 10 (pulled off Jul 7 — he was never actually called that day). 3rd day matches the corrected baseline.</t>
  </si>
  <si>
    <t xml:space="preserve">Yeva Tamashevich covers Jul 7, 9, 10 at the confirmed $200/day rate. She does not work Jul 8, and the role is not being filled that day — a decision, not an open gap.</t>
  </si>
  <si>
    <t xml:space="preserve">PA</t>
  </si>
  <si>
    <t xml:space="preserve">Budgeted 2 days match the still-open Jul 8-9 hire. Isabella Torsitano separately covers Jul 10 as a confirmed crew member — her payment terms aren't specified. If she's paid the same $175/day PA rate, that's a 3rd PA day not yet in this total (+$175). If she's comped, no impact.</t>
  </si>
  <si>
    <t xml:space="preserve">Jacqueline Martin, confirmed Jul 8, 9, 10. 3rd day matches the corrected baseline.</t>
  </si>
  <si>
    <t xml:space="preserve">CONFIRMED: Raul self-operates all 3 shoot days, including the Jul 10 Man in Black insert, and is picking up this cost himself — same treatment as Editor and Sound Mixer, real labor billed as a cash line, no ambiguity.</t>
  </si>
  <si>
    <t xml:space="preserve">Wardrobe Designer</t>
  </si>
  <si>
    <t xml:space="preserve">Actual rate is $22/hr, not the $20/hr budgeted. 11 of 22 hours logged so far ($242 spent to date). This models full completion at the real rate ($484 total). Rate delta alone is +$44 vs. budget.</t>
  </si>
  <si>
    <t xml:space="preserve">BTS</t>
  </si>
  <si>
    <t xml:space="preserve">Site Manager</t>
  </si>
  <si>
    <t xml:space="preserve">RESOLVED: confirmed in-kind via BCII, matching the portal. The PDF's $200 charge was wrong — zeroed out here.</t>
  </si>
  <si>
    <t xml:space="preserve">TOTAL CREW</t>
  </si>
  <si>
    <t xml:space="preserve">CAMERA / SOUND RENTALS</t>
  </si>
  <si>
    <t xml:space="preserve">Line</t>
  </si>
  <si>
    <t xml:space="preserve">Camera, Lens + Audio</t>
  </si>
  <si>
    <t xml:space="preserve">Unclear whether this maps to specific days (e.g., a Chuck's Ranch-only rental, since BCII's in-kind camera package likely doesn't leave the lot) or needs a 3rd day like the labor lines above. Confirm which days this actually covers before assuming it's fine as-is.</t>
  </si>
  <si>
    <t xml:space="preserve">Lighting Package (BCII)</t>
  </si>
  <si>
    <t xml:space="preserve">Grip Expendables</t>
  </si>
  <si>
    <t xml:space="preserve">Allowance, unchanged.</t>
  </si>
  <si>
    <t xml:space="preserve">TOTAL RENTALS</t>
  </si>
  <si>
    <t xml:space="preserve">SET OPERATIONS</t>
  </si>
  <si>
    <t xml:space="preserve">Props</t>
  </si>
  <si>
    <t xml:space="preserve">No actuals reported yet — shown at budget.</t>
  </si>
  <si>
    <t xml:space="preserve">Wardrobe (materials)</t>
  </si>
  <si>
    <t xml:space="preserve">$1,000 of $1,480 spent to date (67.6%), $480 remaining. On pace — shown at full budget since no overage indicated.</t>
  </si>
  <si>
    <t xml:space="preserve">TOTAL SET OPERATIONS</t>
  </si>
  <si>
    <t xml:space="preserve">MISC</t>
  </si>
  <si>
    <t xml:space="preserve">Crafty &amp; Meals</t>
  </si>
  <si>
    <t xml:space="preserve">Unchanged — no actuals reported yet.</t>
  </si>
  <si>
    <t xml:space="preserve">Gas and Transport</t>
  </si>
  <si>
    <t xml:space="preserve">Cleanup</t>
  </si>
  <si>
    <t xml:space="preserve">Insurance</t>
  </si>
  <si>
    <t xml:space="preserve">TOTAL MISC</t>
  </si>
  <si>
    <t xml:space="preserve">OUTSTANDING OPEN ROLES</t>
  </si>
  <si>
    <t xml:space="preserve">Role</t>
  </si>
  <si>
    <t xml:space="preserve">Day(s) Needed</t>
  </si>
  <si>
    <t xml:space="preserve">Status</t>
  </si>
  <si>
    <t xml:space="preserve">Jul 8</t>
  </si>
  <si>
    <t xml:space="preserve">RESOLVED</t>
  </si>
  <si>
    <t xml:space="preserve">Decision made to go without on Jul 8, not an open hire. Yeva Tamashevich covers Jul 7, 9, 10 only.</t>
  </si>
  <si>
    <t xml:space="preserve">Jul 8-9</t>
  </si>
  <si>
    <t xml:space="preserve">OPEN</t>
  </si>
  <si>
    <t xml:space="preserve">Isabella Torsitano confirmed for Jul 10 only.</t>
  </si>
  <si>
    <t xml:space="preserve">Day Player, TBD</t>
  </si>
  <si>
    <t xml:space="preserve">No hire needed — a crew member already on hand covers the aide voice + student background, not camera-facing. $140 saved.</t>
  </si>
  <si>
    <t xml:space="preserve">Director's Assistant / First AD</t>
  </si>
  <si>
    <t xml:space="preserve">There is no separate First AD. Lada Mimms (Director's Assistant) covers this, paid Jul 8-9, unpaid Jul 7 like other crew.</t>
  </si>
  <si>
    <t xml:space="preserve">All 3 shoot days</t>
  </si>
  <si>
    <t xml:space="preserve">Raul self-operates, including the Jul 10 insert, and is picking up the cost himself — same as Editor and Sound Mixer. No hire, no ambiguity.</t>
  </si>
  <si>
    <t xml:space="preserve">PENDING BUDGET ITEMS  ·  not yet in the Confirmed Working Total</t>
  </si>
  <si>
    <t xml:space="preserve">Item</t>
  </si>
  <si>
    <t xml:space="preserve">$ Impact</t>
  </si>
  <si>
    <t xml:space="preserve">Direction</t>
  </si>
  <si>
    <t xml:space="preserve">PA — 3rd day (Isabella, if paid PA rate)</t>
  </si>
  <si>
    <t xml:space="preserve">+$175</t>
  </si>
  <si>
    <t xml:space="preserve">Addition</t>
  </si>
  <si>
    <t xml:space="preserve">Only if she's paid at the standard PA rate rather than comped.</t>
  </si>
  <si>
    <t xml:space="preserve">Prepared July 6, 2026 · Source: Budget V3 PDF + production portal schedule through July 10, 2026. Blue cells are inputs — change them and totals recalculate. Yellow = needs your confirmation. Red = direct conflict between the PDF and the portal.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</si>
</sst>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1.5"/>
      <color rgb="FFFFFFFF"/>
      <name val="Arial"/>
      <family val="0"/>
      <charset val="1"/>
    </font>
    <font>
      <sz val="10.5"/>
      <color rgb="FF000000"/>
      <name val="Arial"/>
      <family val="0"/>
      <charset val="1"/>
    </font>
    <font>
      <sz val="10.5"/>
      <color rgb="FF1155CC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0.5"/>
      <color rgb="FF000000"/>
      <name val="Arial"/>
      <family val="0"/>
      <charset val="1"/>
    </font>
    <font>
      <b val="true"/>
      <sz val="9.5"/>
      <color rgb="FF1C3A5E"/>
      <name val="Arial"/>
      <family val="0"/>
      <charset val="1"/>
    </font>
    <font>
      <sz val="9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C3A5E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AD3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77777"/>
      <rgbColor rgb="FF9999FF"/>
      <rgbColor rgb="FF993366"/>
      <rgbColor rgb="FFF2F2F2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C3A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1"/>
    <col collapsed="false" customWidth="true" hidden="false" outlineLevel="0" max="3" min="3" style="0" width="10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6" min="6" style="0" width="10"/>
    <col collapsed="false" customWidth="true" hidden="false" outlineLevel="0" max="7" min="7" style="0" width="13"/>
    <col collapsed="false" customWidth="true" hidden="false" outlineLevel="0" max="8" min="8" style="0" width="11"/>
    <col collapsed="false" customWidth="true" hidden="false" outlineLevel="0" max="9" min="9" style="0" width="54"/>
  </cols>
  <sheetData>
    <row r="1" customFormat="false" ht="27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5" hidden="false" customHeight="true" outlineLevel="0" collapsed="false"/>
    <row r="4" customFormat="false" ht="19.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</row>
    <row r="5" customFormat="false" ht="15" hidden="false" customHeight="true" outlineLevel="0" collapsed="false">
      <c r="A5" s="4" t="s">
        <v>3</v>
      </c>
      <c r="D5" s="5" t="n">
        <v>15000</v>
      </c>
      <c r="E5" s="6" t="s">
        <v>4</v>
      </c>
      <c r="F5" s="6"/>
      <c r="G5" s="6"/>
      <c r="H5" s="6"/>
      <c r="I5" s="6"/>
    </row>
    <row r="6" customFormat="false" ht="15" hidden="false" customHeight="true" outlineLevel="0" collapsed="false">
      <c r="A6" s="4" t="s">
        <v>5</v>
      </c>
      <c r="D6" s="7" t="n">
        <f aca="false">D29+D48+D55+D61+D69</f>
        <v>17480</v>
      </c>
      <c r="E6" s="6" t="s">
        <v>6</v>
      </c>
      <c r="F6" s="6"/>
      <c r="G6" s="6"/>
      <c r="H6" s="6"/>
      <c r="I6" s="6"/>
    </row>
    <row r="7" customFormat="false" ht="15" hidden="false" customHeight="true" outlineLevel="0" collapsed="false">
      <c r="A7" s="4" t="s">
        <v>7</v>
      </c>
      <c r="D7" s="7" t="n">
        <f aca="false">D6+B16</f>
        <v>18330</v>
      </c>
      <c r="E7" s="6" t="s">
        <v>8</v>
      </c>
      <c r="F7" s="6"/>
      <c r="G7" s="6"/>
      <c r="H7" s="6"/>
      <c r="I7" s="6"/>
    </row>
    <row r="8" customFormat="false" ht="15" hidden="false" customHeight="true" outlineLevel="0" collapsed="false">
      <c r="A8" s="8" t="s">
        <v>9</v>
      </c>
      <c r="D8" s="9" t="n">
        <f aca="false">G29+G48+G55+G61+G69</f>
        <v>18334</v>
      </c>
      <c r="E8" s="10" t="s">
        <v>10</v>
      </c>
      <c r="F8" s="10"/>
      <c r="G8" s="10"/>
      <c r="H8" s="10"/>
      <c r="I8" s="10"/>
    </row>
    <row r="9" customFormat="false" ht="15" hidden="false" customHeight="true" outlineLevel="0" collapsed="false"/>
    <row r="10" customFormat="false" ht="19.5" hidden="false" customHeight="true" outlineLevel="0" collapsed="false">
      <c r="A10" s="3" t="s">
        <v>11</v>
      </c>
      <c r="B10" s="3"/>
      <c r="C10" s="3"/>
      <c r="D10" s="3"/>
      <c r="E10" s="3"/>
      <c r="F10" s="3"/>
      <c r="G10" s="3"/>
      <c r="H10" s="3"/>
      <c r="I10" s="3"/>
    </row>
    <row r="11" customFormat="false" ht="15" hidden="false" customHeight="true" outlineLevel="0" collapsed="false">
      <c r="A11" s="11" t="s">
        <v>12</v>
      </c>
      <c r="B11" s="11" t="s">
        <v>13</v>
      </c>
      <c r="C11" s="11"/>
      <c r="D11" s="11"/>
      <c r="E11" s="11"/>
      <c r="F11" s="11"/>
      <c r="G11" s="11"/>
      <c r="H11" s="11"/>
      <c r="I11" s="11"/>
    </row>
    <row r="12" customFormat="false" ht="15" hidden="false" customHeight="true" outlineLevel="0" collapsed="false">
      <c r="A12" s="4" t="s">
        <v>14</v>
      </c>
      <c r="B12" s="7" t="n">
        <f aca="false">C44</f>
        <v>225</v>
      </c>
      <c r="C12" s="4"/>
      <c r="D12" s="4"/>
      <c r="E12" s="4"/>
      <c r="F12" s="4"/>
      <c r="G12" s="4"/>
      <c r="H12" s="4"/>
      <c r="I12" s="4"/>
    </row>
    <row r="13" customFormat="false" ht="15" hidden="false" customHeight="true" outlineLevel="0" collapsed="false">
      <c r="A13" s="4" t="s">
        <v>15</v>
      </c>
      <c r="B13" s="7" t="n">
        <f aca="false">C41</f>
        <v>200</v>
      </c>
      <c r="C13" s="4"/>
      <c r="D13" s="4"/>
      <c r="E13" s="4"/>
      <c r="F13" s="4"/>
      <c r="G13" s="4"/>
      <c r="H13" s="4"/>
      <c r="I13" s="4"/>
    </row>
    <row r="14" customFormat="false" ht="15" hidden="false" customHeight="true" outlineLevel="0" collapsed="false">
      <c r="A14" s="4" t="s">
        <v>16</v>
      </c>
      <c r="B14" s="7" t="n">
        <f aca="false">C40</f>
        <v>200</v>
      </c>
      <c r="C14" s="4"/>
      <c r="D14" s="4"/>
      <c r="E14" s="4"/>
      <c r="F14" s="4"/>
      <c r="G14" s="4"/>
      <c r="H14" s="4"/>
      <c r="I14" s="4"/>
    </row>
    <row r="15" customFormat="false" ht="15" hidden="false" customHeight="true" outlineLevel="0" collapsed="false">
      <c r="A15" s="4" t="s">
        <v>17</v>
      </c>
      <c r="B15" s="7" t="n">
        <f aca="false">C43</f>
        <v>225</v>
      </c>
      <c r="C15" s="4"/>
      <c r="D15" s="4"/>
      <c r="E15" s="4"/>
      <c r="F15" s="4"/>
      <c r="G15" s="4"/>
      <c r="H15" s="4"/>
      <c r="I15" s="4"/>
    </row>
    <row r="16" customFormat="false" ht="15" hidden="false" customHeight="true" outlineLevel="0" collapsed="false">
      <c r="A16" s="12" t="s">
        <v>18</v>
      </c>
      <c r="B16" s="13" t="n">
        <f aca="false">SUM(B12:B15)</f>
        <v>850</v>
      </c>
      <c r="C16" s="4"/>
      <c r="D16" s="4"/>
      <c r="E16" s="4"/>
      <c r="F16" s="4"/>
      <c r="G16" s="4"/>
      <c r="H16" s="4"/>
      <c r="I16" s="4"/>
    </row>
    <row r="17" customFormat="false" ht="15" hidden="false" customHeight="true" outlineLevel="0" collapsed="false"/>
    <row r="18" customFormat="false" ht="19.5" hidden="false" customHeight="true" outlineLevel="0" collapsed="false">
      <c r="A18" s="3" t="s">
        <v>19</v>
      </c>
      <c r="B18" s="3"/>
      <c r="C18" s="3"/>
      <c r="D18" s="3"/>
      <c r="E18" s="3"/>
      <c r="F18" s="3"/>
      <c r="G18" s="3"/>
      <c r="H18" s="3"/>
      <c r="I18" s="3"/>
    </row>
    <row r="19" customFormat="false" ht="15" hidden="false" customHeight="true" outlineLevel="0" collapsed="false">
      <c r="A19" s="11" t="s">
        <v>20</v>
      </c>
      <c r="B19" s="11" t="s">
        <v>21</v>
      </c>
      <c r="C19" s="11" t="s">
        <v>22</v>
      </c>
      <c r="D19" s="11" t="s">
        <v>23</v>
      </c>
      <c r="E19" s="11" t="s">
        <v>24</v>
      </c>
      <c r="F19" s="11" t="s">
        <v>25</v>
      </c>
      <c r="G19" s="11" t="s">
        <v>26</v>
      </c>
      <c r="H19" s="11" t="s">
        <v>27</v>
      </c>
      <c r="I19" s="11" t="s">
        <v>28</v>
      </c>
    </row>
    <row r="20" customFormat="false" ht="15" hidden="false" customHeight="true" outlineLevel="0" collapsed="false">
      <c r="A20" s="4" t="s">
        <v>29</v>
      </c>
      <c r="B20" s="14" t="n">
        <v>2</v>
      </c>
      <c r="C20" s="5" t="n">
        <v>450</v>
      </c>
      <c r="D20" s="7" t="n">
        <f aca="false">B20*C20</f>
        <v>900</v>
      </c>
      <c r="E20" s="14" t="n">
        <v>2</v>
      </c>
      <c r="F20" s="5" t="n">
        <v>450</v>
      </c>
      <c r="G20" s="7" t="n">
        <f aca="false">E20*F20</f>
        <v>900</v>
      </c>
      <c r="H20" s="7" t="n">
        <f aca="false">G20-D20</f>
        <v>0</v>
      </c>
      <c r="I20" s="15" t="s">
        <v>30</v>
      </c>
    </row>
    <row r="21" customFormat="false" ht="15" hidden="false" customHeight="true" outlineLevel="0" collapsed="false">
      <c r="A21" s="4" t="s">
        <v>31</v>
      </c>
      <c r="B21" s="14" t="n">
        <v>1</v>
      </c>
      <c r="C21" s="5" t="n">
        <v>300</v>
      </c>
      <c r="D21" s="7" t="n">
        <f aca="false">B21*C21</f>
        <v>300</v>
      </c>
      <c r="E21" s="14" t="n">
        <v>1</v>
      </c>
      <c r="F21" s="5" t="n">
        <v>300</v>
      </c>
      <c r="G21" s="7" t="n">
        <f aca="false">E21*F21</f>
        <v>300</v>
      </c>
      <c r="H21" s="7" t="n">
        <f aca="false">G21-D21</f>
        <v>0</v>
      </c>
      <c r="I21" s="15" t="s">
        <v>32</v>
      </c>
    </row>
    <row r="22" customFormat="false" ht="15" hidden="false" customHeight="true" outlineLevel="0" collapsed="false">
      <c r="A22" s="4" t="s">
        <v>33</v>
      </c>
      <c r="B22" s="14" t="n">
        <v>2</v>
      </c>
      <c r="C22" s="5" t="n">
        <v>300</v>
      </c>
      <c r="D22" s="7" t="n">
        <f aca="false">B22*C22</f>
        <v>600</v>
      </c>
      <c r="E22" s="16" t="n">
        <v>3</v>
      </c>
      <c r="F22" s="17" t="n">
        <v>300</v>
      </c>
      <c r="G22" s="18" t="n">
        <f aca="false">E22*F22</f>
        <v>900</v>
      </c>
      <c r="H22" s="18" t="n">
        <f aca="false">G22-D22</f>
        <v>300</v>
      </c>
      <c r="I22" s="19" t="s">
        <v>34</v>
      </c>
    </row>
    <row r="23" customFormat="false" ht="15" hidden="false" customHeight="true" outlineLevel="0" collapsed="false">
      <c r="A23" s="4" t="s">
        <v>35</v>
      </c>
      <c r="B23" s="14" t="n">
        <v>1</v>
      </c>
      <c r="C23" s="5" t="n">
        <v>1000</v>
      </c>
      <c r="D23" s="7" t="n">
        <f aca="false">B23*C23</f>
        <v>1000</v>
      </c>
      <c r="E23" s="14" t="n">
        <v>1</v>
      </c>
      <c r="F23" s="5" t="n">
        <v>1000</v>
      </c>
      <c r="G23" s="7" t="n">
        <f aca="false">E23*F23</f>
        <v>1000</v>
      </c>
      <c r="H23" s="7" t="n">
        <f aca="false">G23-D23</f>
        <v>0</v>
      </c>
      <c r="I23" s="15" t="s">
        <v>36</v>
      </c>
    </row>
    <row r="24" customFormat="false" ht="15" hidden="false" customHeight="true" outlineLevel="0" collapsed="false">
      <c r="A24" s="4" t="s">
        <v>37</v>
      </c>
      <c r="B24" s="14" t="n">
        <v>1</v>
      </c>
      <c r="C24" s="5" t="n">
        <v>250</v>
      </c>
      <c r="D24" s="7" t="n">
        <f aca="false">B24*C24</f>
        <v>250</v>
      </c>
      <c r="E24" s="14" t="n">
        <v>1</v>
      </c>
      <c r="F24" s="5" t="n">
        <v>250</v>
      </c>
      <c r="G24" s="7" t="n">
        <f aca="false">E24*F24</f>
        <v>250</v>
      </c>
      <c r="H24" s="7" t="n">
        <f aca="false">G24-D24</f>
        <v>0</v>
      </c>
      <c r="I24" s="15" t="s">
        <v>38</v>
      </c>
    </row>
    <row r="25" customFormat="false" ht="15" hidden="false" customHeight="true" outlineLevel="0" collapsed="false">
      <c r="A25" s="4" t="s">
        <v>39</v>
      </c>
      <c r="B25" s="14" t="n">
        <v>1</v>
      </c>
      <c r="C25" s="5" t="n">
        <v>150</v>
      </c>
      <c r="D25" s="7" t="n">
        <f aca="false">B25*C25</f>
        <v>150</v>
      </c>
      <c r="E25" s="14" t="n">
        <v>1</v>
      </c>
      <c r="F25" s="5" t="n">
        <v>150</v>
      </c>
      <c r="G25" s="7" t="n">
        <f aca="false">E25*F25</f>
        <v>150</v>
      </c>
      <c r="H25" s="7" t="n">
        <f aca="false">G25-D25</f>
        <v>0</v>
      </c>
      <c r="I25" s="15" t="s">
        <v>40</v>
      </c>
    </row>
    <row r="26" customFormat="false" ht="15" hidden="false" customHeight="true" outlineLevel="0" collapsed="false">
      <c r="A26" s="4" t="s">
        <v>41</v>
      </c>
      <c r="B26" s="14" t="n">
        <v>1</v>
      </c>
      <c r="C26" s="5" t="n">
        <v>140</v>
      </c>
      <c r="D26" s="7" t="n">
        <f aca="false">B26*C26</f>
        <v>140</v>
      </c>
      <c r="E26" s="14" t="n">
        <v>1</v>
      </c>
      <c r="F26" s="5" t="n">
        <v>140</v>
      </c>
      <c r="G26" s="7" t="n">
        <f aca="false">E26*F26</f>
        <v>140</v>
      </c>
      <c r="H26" s="7" t="n">
        <f aca="false">G26-D26</f>
        <v>0</v>
      </c>
      <c r="I26" s="15" t="s">
        <v>42</v>
      </c>
    </row>
    <row r="27" customFormat="false" ht="15" hidden="false" customHeight="true" outlineLevel="0" collapsed="false">
      <c r="A27" s="4" t="s">
        <v>43</v>
      </c>
      <c r="B27" s="14" t="n">
        <v>1</v>
      </c>
      <c r="C27" s="5" t="n">
        <v>140</v>
      </c>
      <c r="D27" s="7" t="n">
        <f aca="false">B27*C27</f>
        <v>140</v>
      </c>
      <c r="E27" s="14" t="n">
        <v>1</v>
      </c>
      <c r="F27" s="5" t="n">
        <v>140</v>
      </c>
      <c r="G27" s="7" t="n">
        <f aca="false">E27*F27</f>
        <v>140</v>
      </c>
      <c r="H27" s="7" t="n">
        <f aca="false">G27-D27</f>
        <v>0</v>
      </c>
      <c r="I27" s="15" t="s">
        <v>44</v>
      </c>
    </row>
    <row r="28" customFormat="false" ht="15" hidden="false" customHeight="true" outlineLevel="0" collapsed="false">
      <c r="A28" s="4" t="s">
        <v>45</v>
      </c>
      <c r="B28" s="14" t="n">
        <v>1</v>
      </c>
      <c r="C28" s="5" t="n">
        <v>140</v>
      </c>
      <c r="D28" s="7" t="n">
        <f aca="false">B28*C28</f>
        <v>140</v>
      </c>
      <c r="E28" s="20" t="n">
        <v>1</v>
      </c>
      <c r="F28" s="21" t="n">
        <v>0</v>
      </c>
      <c r="G28" s="22" t="n">
        <f aca="false">E28*F28</f>
        <v>0</v>
      </c>
      <c r="H28" s="22" t="n">
        <f aca="false">G28-D28</f>
        <v>-140</v>
      </c>
      <c r="I28" s="23" t="s">
        <v>46</v>
      </c>
    </row>
    <row r="29" customFormat="false" ht="15" hidden="false" customHeight="true" outlineLevel="0" collapsed="false">
      <c r="A29" s="8" t="s">
        <v>47</v>
      </c>
      <c r="B29" s="24"/>
      <c r="C29" s="24"/>
      <c r="D29" s="9" t="n">
        <f aca="false">SUM(D20:D28)</f>
        <v>3620</v>
      </c>
      <c r="E29" s="24"/>
      <c r="F29" s="24"/>
      <c r="G29" s="9" t="n">
        <f aca="false">SUM(G20:G28)</f>
        <v>3780</v>
      </c>
      <c r="H29" s="9" t="n">
        <f aca="false">G29-D29</f>
        <v>160</v>
      </c>
      <c r="I29" s="24"/>
    </row>
    <row r="30" customFormat="false" ht="15" hidden="false" customHeight="true" outlineLevel="0" collapsed="false"/>
    <row r="31" customFormat="false" ht="19.5" hidden="false" customHeight="true" outlineLevel="0" collapsed="false">
      <c r="A31" s="3" t="s">
        <v>48</v>
      </c>
      <c r="B31" s="3"/>
      <c r="C31" s="3"/>
      <c r="D31" s="3"/>
      <c r="E31" s="3"/>
      <c r="F31" s="3"/>
      <c r="G31" s="3"/>
      <c r="H31" s="3"/>
      <c r="I31" s="3"/>
    </row>
    <row r="32" customFormat="false" ht="15" hidden="false" customHeight="true" outlineLevel="0" collapsed="false">
      <c r="A32" s="11" t="s">
        <v>12</v>
      </c>
      <c r="B32" s="11" t="s">
        <v>21</v>
      </c>
      <c r="C32" s="11" t="s">
        <v>22</v>
      </c>
      <c r="D32" s="11" t="s">
        <v>23</v>
      </c>
      <c r="E32" s="11" t="s">
        <v>24</v>
      </c>
      <c r="F32" s="11" t="s">
        <v>25</v>
      </c>
      <c r="G32" s="11" t="s">
        <v>26</v>
      </c>
      <c r="H32" s="11" t="s">
        <v>27</v>
      </c>
      <c r="I32" s="11" t="s">
        <v>28</v>
      </c>
    </row>
    <row r="33" customFormat="false" ht="15" hidden="false" customHeight="true" outlineLevel="0" collapsed="false">
      <c r="A33" s="4" t="s">
        <v>49</v>
      </c>
      <c r="B33" s="14" t="n">
        <v>1</v>
      </c>
      <c r="C33" s="5" t="n">
        <v>0</v>
      </c>
      <c r="D33" s="7" t="n">
        <f aca="false">B33*C33</f>
        <v>0</v>
      </c>
      <c r="E33" s="14" t="n">
        <v>1</v>
      </c>
      <c r="F33" s="5" t="n">
        <v>0</v>
      </c>
      <c r="G33" s="7" t="n">
        <f aca="false">E33*F33</f>
        <v>0</v>
      </c>
      <c r="H33" s="7" t="n">
        <f aca="false">G33-D33</f>
        <v>0</v>
      </c>
      <c r="I33" s="15" t="s">
        <v>50</v>
      </c>
    </row>
    <row r="34" customFormat="false" ht="15" hidden="false" customHeight="true" outlineLevel="0" collapsed="false">
      <c r="A34" s="4" t="s">
        <v>51</v>
      </c>
      <c r="B34" s="14" t="n">
        <v>1</v>
      </c>
      <c r="C34" s="5" t="n">
        <v>0</v>
      </c>
      <c r="D34" s="7" t="n">
        <f aca="false">B34*C34</f>
        <v>0</v>
      </c>
      <c r="E34" s="14" t="n">
        <v>1</v>
      </c>
      <c r="F34" s="5" t="n">
        <v>0</v>
      </c>
      <c r="G34" s="7" t="n">
        <f aca="false">E34*F34</f>
        <v>0</v>
      </c>
      <c r="H34" s="7" t="n">
        <f aca="false">G34-D34</f>
        <v>0</v>
      </c>
      <c r="I34" s="15" t="s">
        <v>50</v>
      </c>
    </row>
    <row r="35" customFormat="false" ht="15" hidden="false" customHeight="true" outlineLevel="0" collapsed="false">
      <c r="A35" s="4" t="s">
        <v>52</v>
      </c>
      <c r="B35" s="14" t="n">
        <v>1</v>
      </c>
      <c r="C35" s="5" t="n">
        <v>1500</v>
      </c>
      <c r="D35" s="7" t="n">
        <f aca="false">B35*C35</f>
        <v>1500</v>
      </c>
      <c r="E35" s="14" t="n">
        <v>1</v>
      </c>
      <c r="F35" s="5" t="n">
        <v>1500</v>
      </c>
      <c r="G35" s="7" t="n">
        <f aca="false">E35*F35</f>
        <v>1500</v>
      </c>
      <c r="H35" s="7" t="n">
        <f aca="false">G35-D35</f>
        <v>0</v>
      </c>
      <c r="I35" s="15" t="s">
        <v>53</v>
      </c>
    </row>
    <row r="36" customFormat="false" ht="15" hidden="false" customHeight="true" outlineLevel="0" collapsed="false">
      <c r="A36" s="4" t="s">
        <v>54</v>
      </c>
      <c r="B36" s="14" t="n">
        <v>1</v>
      </c>
      <c r="C36" s="5" t="n">
        <v>1000</v>
      </c>
      <c r="D36" s="7" t="n">
        <f aca="false">B36*C36</f>
        <v>1000</v>
      </c>
      <c r="E36" s="14" t="n">
        <v>1</v>
      </c>
      <c r="F36" s="5" t="n">
        <v>1000</v>
      </c>
      <c r="G36" s="7" t="n">
        <f aca="false">E36*F36</f>
        <v>1000</v>
      </c>
      <c r="H36" s="7" t="n">
        <f aca="false">G36-D36</f>
        <v>0</v>
      </c>
      <c r="I36" s="15" t="s">
        <v>55</v>
      </c>
    </row>
    <row r="37" customFormat="false" ht="15" hidden="false" customHeight="true" outlineLevel="0" collapsed="false">
      <c r="A37" s="4" t="s">
        <v>56</v>
      </c>
      <c r="B37" s="14" t="n">
        <v>1</v>
      </c>
      <c r="C37" s="5" t="n">
        <v>0</v>
      </c>
      <c r="D37" s="7" t="n">
        <f aca="false">B37*C37</f>
        <v>0</v>
      </c>
      <c r="E37" s="14" t="n">
        <v>1</v>
      </c>
      <c r="F37" s="5" t="n">
        <v>0</v>
      </c>
      <c r="G37" s="7" t="n">
        <f aca="false">E37*F37</f>
        <v>0</v>
      </c>
      <c r="H37" s="7" t="n">
        <f aca="false">G37-D37</f>
        <v>0</v>
      </c>
      <c r="I37" s="15" t="s">
        <v>57</v>
      </c>
    </row>
    <row r="38" customFormat="false" ht="15" hidden="false" customHeight="true" outlineLevel="0" collapsed="false">
      <c r="A38" s="4" t="s">
        <v>58</v>
      </c>
      <c r="B38" s="14" t="n">
        <v>1</v>
      </c>
      <c r="C38" s="5" t="n">
        <v>0</v>
      </c>
      <c r="D38" s="7" t="n">
        <f aca="false">B38*C38</f>
        <v>0</v>
      </c>
      <c r="E38" s="14" t="n">
        <v>1</v>
      </c>
      <c r="F38" s="5" t="n">
        <v>0</v>
      </c>
      <c r="G38" s="7" t="n">
        <f aca="false">E38*F38</f>
        <v>0</v>
      </c>
      <c r="H38" s="7" t="n">
        <f aca="false">G38-D38</f>
        <v>0</v>
      </c>
      <c r="I38" s="15" t="s">
        <v>57</v>
      </c>
    </row>
    <row r="39" customFormat="false" ht="15" hidden="false" customHeight="true" outlineLevel="0" collapsed="false">
      <c r="A39" s="4" t="s">
        <v>59</v>
      </c>
      <c r="B39" s="14" t="n">
        <v>2</v>
      </c>
      <c r="C39" s="5" t="n">
        <v>175</v>
      </c>
      <c r="D39" s="7" t="n">
        <f aca="false">B39*C39</f>
        <v>350</v>
      </c>
      <c r="E39" s="20" t="n">
        <v>2</v>
      </c>
      <c r="F39" s="21" t="n">
        <v>175</v>
      </c>
      <c r="G39" s="22" t="n">
        <f aca="false">E39*F39</f>
        <v>350</v>
      </c>
      <c r="H39" s="22" t="n">
        <f aca="false">G39-D39</f>
        <v>0</v>
      </c>
      <c r="I39" s="23" t="s">
        <v>60</v>
      </c>
    </row>
    <row r="40" customFormat="false" ht="15" hidden="false" customHeight="true" outlineLevel="0" collapsed="false">
      <c r="A40" s="4" t="s">
        <v>16</v>
      </c>
      <c r="B40" s="14" t="n">
        <v>2</v>
      </c>
      <c r="C40" s="5" t="n">
        <v>200</v>
      </c>
      <c r="D40" s="7" t="n">
        <f aca="false">B40*C40</f>
        <v>400</v>
      </c>
      <c r="E40" s="14" t="n">
        <v>3</v>
      </c>
      <c r="F40" s="5" t="n">
        <v>200</v>
      </c>
      <c r="G40" s="7" t="n">
        <f aca="false">E40*F40</f>
        <v>600</v>
      </c>
      <c r="H40" s="7" t="n">
        <f aca="false">G40-D40</f>
        <v>200</v>
      </c>
      <c r="I40" s="15" t="s">
        <v>61</v>
      </c>
    </row>
    <row r="41" customFormat="false" ht="15" hidden="false" customHeight="true" outlineLevel="0" collapsed="false">
      <c r="A41" s="4" t="s">
        <v>15</v>
      </c>
      <c r="B41" s="14" t="n">
        <v>2</v>
      </c>
      <c r="C41" s="5" t="n">
        <v>200</v>
      </c>
      <c r="D41" s="7" t="n">
        <f aca="false">B41*C41</f>
        <v>400</v>
      </c>
      <c r="E41" s="20" t="n">
        <v>3</v>
      </c>
      <c r="F41" s="21" t="n">
        <v>200</v>
      </c>
      <c r="G41" s="22" t="n">
        <f aca="false">E41*F41</f>
        <v>600</v>
      </c>
      <c r="H41" s="22" t="n">
        <f aca="false">G41-D41</f>
        <v>200</v>
      </c>
      <c r="I41" s="23" t="s">
        <v>62</v>
      </c>
    </row>
    <row r="42" customFormat="false" ht="15" hidden="false" customHeight="true" outlineLevel="0" collapsed="false">
      <c r="A42" s="4" t="s">
        <v>63</v>
      </c>
      <c r="B42" s="14" t="n">
        <v>2</v>
      </c>
      <c r="C42" s="5" t="n">
        <v>175</v>
      </c>
      <c r="D42" s="7" t="n">
        <f aca="false">B42*C42</f>
        <v>350</v>
      </c>
      <c r="E42" s="16" t="n">
        <v>2</v>
      </c>
      <c r="F42" s="17" t="n">
        <v>175</v>
      </c>
      <c r="G42" s="18" t="n">
        <f aca="false">E42*F42</f>
        <v>350</v>
      </c>
      <c r="H42" s="18" t="n">
        <f aca="false">G42-D42</f>
        <v>0</v>
      </c>
      <c r="I42" s="19" t="s">
        <v>64</v>
      </c>
    </row>
    <row r="43" customFormat="false" ht="15" hidden="false" customHeight="true" outlineLevel="0" collapsed="false">
      <c r="A43" s="4" t="s">
        <v>17</v>
      </c>
      <c r="B43" s="14" t="n">
        <v>2</v>
      </c>
      <c r="C43" s="5" t="n">
        <v>225</v>
      </c>
      <c r="D43" s="7" t="n">
        <f aca="false">B43*C43</f>
        <v>450</v>
      </c>
      <c r="E43" s="14" t="n">
        <v>3</v>
      </c>
      <c r="F43" s="5" t="n">
        <v>225</v>
      </c>
      <c r="G43" s="7" t="n">
        <f aca="false">E43*F43</f>
        <v>675</v>
      </c>
      <c r="H43" s="7" t="n">
        <f aca="false">G43-D43</f>
        <v>225</v>
      </c>
      <c r="I43" s="15" t="s">
        <v>65</v>
      </c>
    </row>
    <row r="44" customFormat="false" ht="15" hidden="false" customHeight="true" outlineLevel="0" collapsed="false">
      <c r="A44" s="4" t="s">
        <v>14</v>
      </c>
      <c r="B44" s="14" t="n">
        <v>2</v>
      </c>
      <c r="C44" s="5" t="n">
        <v>225</v>
      </c>
      <c r="D44" s="7" t="n">
        <f aca="false">B44*C44</f>
        <v>450</v>
      </c>
      <c r="E44" s="20" t="n">
        <v>3</v>
      </c>
      <c r="F44" s="21" t="n">
        <v>225</v>
      </c>
      <c r="G44" s="22" t="n">
        <f aca="false">E44*F44</f>
        <v>675</v>
      </c>
      <c r="H44" s="22" t="n">
        <f aca="false">G44-D44</f>
        <v>225</v>
      </c>
      <c r="I44" s="23" t="s">
        <v>66</v>
      </c>
    </row>
    <row r="45" customFormat="false" ht="15" hidden="false" customHeight="true" outlineLevel="0" collapsed="false">
      <c r="A45" s="4" t="s">
        <v>67</v>
      </c>
      <c r="B45" s="14" t="n">
        <v>22</v>
      </c>
      <c r="C45" s="5" t="n">
        <v>20</v>
      </c>
      <c r="D45" s="7" t="n">
        <f aca="false">B45*C45</f>
        <v>440</v>
      </c>
      <c r="E45" s="16" t="n">
        <v>22</v>
      </c>
      <c r="F45" s="17" t="n">
        <v>22</v>
      </c>
      <c r="G45" s="18" t="n">
        <f aca="false">E45*F45</f>
        <v>484</v>
      </c>
      <c r="H45" s="18" t="n">
        <f aca="false">G45-D45</f>
        <v>44</v>
      </c>
      <c r="I45" s="19" t="s">
        <v>68</v>
      </c>
    </row>
    <row r="46" customFormat="false" ht="15" hidden="false" customHeight="true" outlineLevel="0" collapsed="false">
      <c r="A46" s="4" t="s">
        <v>69</v>
      </c>
      <c r="B46" s="14" t="n">
        <v>1</v>
      </c>
      <c r="C46" s="5" t="n">
        <v>0</v>
      </c>
      <c r="D46" s="7" t="n">
        <f aca="false">B46*C46</f>
        <v>0</v>
      </c>
      <c r="E46" s="14" t="n">
        <v>1</v>
      </c>
      <c r="F46" s="5" t="n">
        <v>0</v>
      </c>
      <c r="G46" s="7" t="n">
        <f aca="false">E46*F46</f>
        <v>0</v>
      </c>
      <c r="H46" s="7" t="n">
        <f aca="false">G46-D46</f>
        <v>0</v>
      </c>
      <c r="I46" s="15" t="s">
        <v>57</v>
      </c>
    </row>
    <row r="47" customFormat="false" ht="15" hidden="false" customHeight="true" outlineLevel="0" collapsed="false">
      <c r="A47" s="4" t="s">
        <v>70</v>
      </c>
      <c r="B47" s="14" t="n">
        <v>2</v>
      </c>
      <c r="C47" s="5" t="n">
        <v>100</v>
      </c>
      <c r="D47" s="7" t="n">
        <f aca="false">B47*C47</f>
        <v>200</v>
      </c>
      <c r="E47" s="20" t="n">
        <v>2</v>
      </c>
      <c r="F47" s="21" t="n">
        <v>0</v>
      </c>
      <c r="G47" s="22" t="n">
        <f aca="false">E47*F47</f>
        <v>0</v>
      </c>
      <c r="H47" s="22" t="n">
        <f aca="false">G47-D47</f>
        <v>-200</v>
      </c>
      <c r="I47" s="23" t="s">
        <v>71</v>
      </c>
    </row>
    <row r="48" customFormat="false" ht="15" hidden="false" customHeight="true" outlineLevel="0" collapsed="false">
      <c r="A48" s="8" t="s">
        <v>72</v>
      </c>
      <c r="B48" s="24"/>
      <c r="C48" s="24"/>
      <c r="D48" s="9" t="n">
        <f aca="false">SUM(D33:D47)</f>
        <v>5540</v>
      </c>
      <c r="E48" s="24"/>
      <c r="F48" s="24"/>
      <c r="G48" s="9" t="n">
        <f aca="false">SUM(G33:G47)</f>
        <v>6234</v>
      </c>
      <c r="H48" s="9" t="n">
        <f aca="false">G48-D48</f>
        <v>694</v>
      </c>
      <c r="I48" s="24"/>
    </row>
    <row r="49" customFormat="false" ht="15" hidden="false" customHeight="true" outlineLevel="0" collapsed="false"/>
    <row r="50" customFormat="false" ht="19.5" hidden="false" customHeight="true" outlineLevel="0" collapsed="false">
      <c r="A50" s="3" t="s">
        <v>73</v>
      </c>
      <c r="B50" s="3"/>
      <c r="C50" s="3"/>
      <c r="D50" s="3"/>
      <c r="E50" s="3"/>
      <c r="F50" s="3"/>
      <c r="G50" s="3"/>
      <c r="H50" s="3"/>
      <c r="I50" s="3"/>
    </row>
    <row r="51" customFormat="false" ht="15" hidden="false" customHeight="true" outlineLevel="0" collapsed="false">
      <c r="A51" s="11" t="s">
        <v>74</v>
      </c>
      <c r="B51" s="11" t="s">
        <v>21</v>
      </c>
      <c r="C51" s="11" t="s">
        <v>22</v>
      </c>
      <c r="D51" s="11" t="s">
        <v>23</v>
      </c>
      <c r="E51" s="11" t="s">
        <v>24</v>
      </c>
      <c r="F51" s="11" t="s">
        <v>25</v>
      </c>
      <c r="G51" s="11" t="s">
        <v>26</v>
      </c>
      <c r="H51" s="11" t="s">
        <v>27</v>
      </c>
      <c r="I51" s="11" t="s">
        <v>28</v>
      </c>
    </row>
    <row r="52" customFormat="false" ht="15" hidden="false" customHeight="true" outlineLevel="0" collapsed="false">
      <c r="A52" s="4" t="s">
        <v>75</v>
      </c>
      <c r="B52" s="14" t="n">
        <v>2</v>
      </c>
      <c r="C52" s="5" t="n">
        <v>1000</v>
      </c>
      <c r="D52" s="7" t="n">
        <f aca="false">B52*C52</f>
        <v>2000</v>
      </c>
      <c r="E52" s="16" t="n">
        <v>2</v>
      </c>
      <c r="F52" s="17" t="n">
        <v>1000</v>
      </c>
      <c r="G52" s="18" t="n">
        <f aca="false">E52*F52</f>
        <v>2000</v>
      </c>
      <c r="H52" s="18" t="n">
        <f aca="false">G52-D52</f>
        <v>0</v>
      </c>
      <c r="I52" s="19" t="s">
        <v>76</v>
      </c>
    </row>
    <row r="53" customFormat="false" ht="15" hidden="false" customHeight="true" outlineLevel="0" collapsed="false">
      <c r="A53" s="4" t="s">
        <v>77</v>
      </c>
      <c r="B53" s="14" t="n">
        <v>1</v>
      </c>
      <c r="C53" s="5" t="n">
        <v>0</v>
      </c>
      <c r="D53" s="7" t="n">
        <f aca="false">B53*C53</f>
        <v>0</v>
      </c>
      <c r="E53" s="14" t="n">
        <v>1</v>
      </c>
      <c r="F53" s="5" t="n">
        <v>0</v>
      </c>
      <c r="G53" s="7" t="n">
        <f aca="false">E53*F53</f>
        <v>0</v>
      </c>
      <c r="H53" s="7" t="n">
        <f aca="false">G53-D53</f>
        <v>0</v>
      </c>
      <c r="I53" s="15" t="s">
        <v>57</v>
      </c>
    </row>
    <row r="54" customFormat="false" ht="15" hidden="false" customHeight="true" outlineLevel="0" collapsed="false">
      <c r="A54" s="4" t="s">
        <v>78</v>
      </c>
      <c r="B54" s="14" t="n">
        <v>1</v>
      </c>
      <c r="C54" s="5" t="n">
        <v>50</v>
      </c>
      <c r="D54" s="7" t="n">
        <f aca="false">B54*C54</f>
        <v>50</v>
      </c>
      <c r="E54" s="14" t="n">
        <v>1</v>
      </c>
      <c r="F54" s="5" t="n">
        <v>50</v>
      </c>
      <c r="G54" s="7" t="n">
        <f aca="false">E54*F54</f>
        <v>50</v>
      </c>
      <c r="H54" s="7" t="n">
        <f aca="false">G54-D54</f>
        <v>0</v>
      </c>
      <c r="I54" s="15" t="s">
        <v>79</v>
      </c>
    </row>
    <row r="55" customFormat="false" ht="15" hidden="false" customHeight="true" outlineLevel="0" collapsed="false">
      <c r="A55" s="8" t="s">
        <v>80</v>
      </c>
      <c r="B55" s="24"/>
      <c r="C55" s="24"/>
      <c r="D55" s="9" t="n">
        <f aca="false">SUM(D52:D54)</f>
        <v>2050</v>
      </c>
      <c r="E55" s="24"/>
      <c r="F55" s="24"/>
      <c r="G55" s="9" t="n">
        <f aca="false">SUM(G52:G54)</f>
        <v>2050</v>
      </c>
      <c r="H55" s="9" t="n">
        <f aca="false">G55-D55</f>
        <v>0</v>
      </c>
      <c r="I55" s="24"/>
    </row>
    <row r="56" customFormat="false" ht="15" hidden="false" customHeight="true" outlineLevel="0" collapsed="false"/>
    <row r="57" customFormat="false" ht="19.5" hidden="false" customHeight="true" outlineLevel="0" collapsed="false">
      <c r="A57" s="3" t="s">
        <v>81</v>
      </c>
      <c r="B57" s="3"/>
      <c r="C57" s="3"/>
      <c r="D57" s="3"/>
      <c r="E57" s="3"/>
      <c r="F57" s="3"/>
      <c r="G57" s="3"/>
      <c r="H57" s="3"/>
      <c r="I57" s="3"/>
    </row>
    <row r="58" customFormat="false" ht="15" hidden="false" customHeight="true" outlineLevel="0" collapsed="false">
      <c r="A58" s="11" t="s">
        <v>74</v>
      </c>
      <c r="B58" s="11" t="s">
        <v>21</v>
      </c>
      <c r="C58" s="11" t="s">
        <v>22</v>
      </c>
      <c r="D58" s="11" t="s">
        <v>23</v>
      </c>
      <c r="E58" s="11" t="s">
        <v>24</v>
      </c>
      <c r="F58" s="11" t="s">
        <v>25</v>
      </c>
      <c r="G58" s="11" t="s">
        <v>26</v>
      </c>
      <c r="H58" s="11" t="s">
        <v>27</v>
      </c>
      <c r="I58" s="11" t="s">
        <v>28</v>
      </c>
    </row>
    <row r="59" customFormat="false" ht="15" hidden="false" customHeight="true" outlineLevel="0" collapsed="false">
      <c r="A59" s="4" t="s">
        <v>82</v>
      </c>
      <c r="B59" s="14" t="n">
        <v>1</v>
      </c>
      <c r="C59" s="5" t="n">
        <v>1000</v>
      </c>
      <c r="D59" s="7" t="n">
        <f aca="false">B59*C59</f>
        <v>1000</v>
      </c>
      <c r="E59" s="14" t="n">
        <v>1</v>
      </c>
      <c r="F59" s="5" t="n">
        <v>1000</v>
      </c>
      <c r="G59" s="7" t="n">
        <f aca="false">E59*F59</f>
        <v>1000</v>
      </c>
      <c r="H59" s="7" t="n">
        <f aca="false">G59-D59</f>
        <v>0</v>
      </c>
      <c r="I59" s="15" t="s">
        <v>83</v>
      </c>
    </row>
    <row r="60" customFormat="false" ht="15" hidden="false" customHeight="true" outlineLevel="0" collapsed="false">
      <c r="A60" s="4" t="s">
        <v>84</v>
      </c>
      <c r="B60" s="14" t="n">
        <v>1</v>
      </c>
      <c r="C60" s="5" t="n">
        <v>1480</v>
      </c>
      <c r="D60" s="7" t="n">
        <f aca="false">B60*C60</f>
        <v>1480</v>
      </c>
      <c r="E60" s="14" t="n">
        <v>1</v>
      </c>
      <c r="F60" s="5" t="n">
        <v>1480</v>
      </c>
      <c r="G60" s="7" t="n">
        <f aca="false">E60*F60</f>
        <v>1480</v>
      </c>
      <c r="H60" s="7" t="n">
        <f aca="false">G60-D60</f>
        <v>0</v>
      </c>
      <c r="I60" s="15" t="s">
        <v>85</v>
      </c>
    </row>
    <row r="61" customFormat="false" ht="15" hidden="false" customHeight="true" outlineLevel="0" collapsed="false">
      <c r="A61" s="8" t="s">
        <v>86</v>
      </c>
      <c r="B61" s="24"/>
      <c r="C61" s="24"/>
      <c r="D61" s="9" t="n">
        <f aca="false">SUM(D59:D60)</f>
        <v>2480</v>
      </c>
      <c r="E61" s="24"/>
      <c r="F61" s="24"/>
      <c r="G61" s="9" t="n">
        <f aca="false">SUM(G59:G60)</f>
        <v>2480</v>
      </c>
      <c r="H61" s="9" t="n">
        <f aca="false">G61-D61</f>
        <v>0</v>
      </c>
      <c r="I61" s="24"/>
    </row>
    <row r="62" customFormat="false" ht="15" hidden="false" customHeight="true" outlineLevel="0" collapsed="false"/>
    <row r="63" customFormat="false" ht="19.5" hidden="false" customHeight="true" outlineLevel="0" collapsed="false">
      <c r="A63" s="3" t="s">
        <v>87</v>
      </c>
      <c r="B63" s="3"/>
      <c r="C63" s="3"/>
      <c r="D63" s="3"/>
      <c r="E63" s="3"/>
      <c r="F63" s="3"/>
      <c r="G63" s="3"/>
      <c r="H63" s="3"/>
      <c r="I63" s="3"/>
    </row>
    <row r="64" customFormat="false" ht="15" hidden="false" customHeight="true" outlineLevel="0" collapsed="false">
      <c r="A64" s="11" t="s">
        <v>74</v>
      </c>
      <c r="B64" s="11" t="s">
        <v>21</v>
      </c>
      <c r="C64" s="11" t="s">
        <v>22</v>
      </c>
      <c r="D64" s="11" t="s">
        <v>23</v>
      </c>
      <c r="E64" s="11" t="s">
        <v>24</v>
      </c>
      <c r="F64" s="11" t="s">
        <v>25</v>
      </c>
      <c r="G64" s="11" t="s">
        <v>26</v>
      </c>
      <c r="H64" s="11" t="s">
        <v>27</v>
      </c>
      <c r="I64" s="11" t="s">
        <v>28</v>
      </c>
    </row>
    <row r="65" customFormat="false" ht="15" hidden="false" customHeight="true" outlineLevel="0" collapsed="false">
      <c r="A65" s="4" t="s">
        <v>88</v>
      </c>
      <c r="B65" s="14" t="n">
        <v>1</v>
      </c>
      <c r="C65" s="5" t="n">
        <v>1190</v>
      </c>
      <c r="D65" s="7" t="n">
        <f aca="false">B65*C65</f>
        <v>1190</v>
      </c>
      <c r="E65" s="14" t="n">
        <v>1</v>
      </c>
      <c r="F65" s="5" t="n">
        <v>1190</v>
      </c>
      <c r="G65" s="7" t="n">
        <f aca="false">E65*F65</f>
        <v>1190</v>
      </c>
      <c r="H65" s="7" t="n">
        <f aca="false">G65-D65</f>
        <v>0</v>
      </c>
      <c r="I65" s="15" t="s">
        <v>89</v>
      </c>
    </row>
    <row r="66" customFormat="false" ht="15" hidden="false" customHeight="true" outlineLevel="0" collapsed="false">
      <c r="A66" s="4" t="s">
        <v>90</v>
      </c>
      <c r="B66" s="14" t="n">
        <v>1</v>
      </c>
      <c r="C66" s="5" t="n">
        <v>600</v>
      </c>
      <c r="D66" s="7" t="n">
        <f aca="false">B66*C66</f>
        <v>600</v>
      </c>
      <c r="E66" s="14" t="n">
        <v>1</v>
      </c>
      <c r="F66" s="5" t="n">
        <v>600</v>
      </c>
      <c r="G66" s="7" t="n">
        <f aca="false">E66*F66</f>
        <v>600</v>
      </c>
      <c r="H66" s="7" t="n">
        <f aca="false">G66-D66</f>
        <v>0</v>
      </c>
      <c r="I66" s="15" t="s">
        <v>89</v>
      </c>
    </row>
    <row r="67" customFormat="false" ht="15" hidden="false" customHeight="true" outlineLevel="0" collapsed="false">
      <c r="A67" s="4" t="s">
        <v>91</v>
      </c>
      <c r="B67" s="14" t="n">
        <v>1</v>
      </c>
      <c r="C67" s="5" t="n">
        <v>500</v>
      </c>
      <c r="D67" s="7" t="n">
        <f aca="false">B67*C67</f>
        <v>500</v>
      </c>
      <c r="E67" s="14" t="n">
        <v>1</v>
      </c>
      <c r="F67" s="5" t="n">
        <v>500</v>
      </c>
      <c r="G67" s="7" t="n">
        <f aca="false">E67*F67</f>
        <v>500</v>
      </c>
      <c r="H67" s="7" t="n">
        <f aca="false">G67-D67</f>
        <v>0</v>
      </c>
      <c r="I67" s="15" t="s">
        <v>89</v>
      </c>
    </row>
    <row r="68" customFormat="false" ht="15" hidden="false" customHeight="true" outlineLevel="0" collapsed="false">
      <c r="A68" s="4" t="s">
        <v>92</v>
      </c>
      <c r="B68" s="14" t="n">
        <v>1</v>
      </c>
      <c r="C68" s="5" t="n">
        <v>1500</v>
      </c>
      <c r="D68" s="7" t="n">
        <f aca="false">B68*C68</f>
        <v>1500</v>
      </c>
      <c r="E68" s="14" t="n">
        <v>1</v>
      </c>
      <c r="F68" s="5" t="n">
        <v>1500</v>
      </c>
      <c r="G68" s="7" t="n">
        <f aca="false">E68*F68</f>
        <v>1500</v>
      </c>
      <c r="H68" s="7" t="n">
        <f aca="false">G68-D68</f>
        <v>0</v>
      </c>
      <c r="I68" s="15" t="s">
        <v>89</v>
      </c>
    </row>
    <row r="69" customFormat="false" ht="15" hidden="false" customHeight="true" outlineLevel="0" collapsed="false">
      <c r="A69" s="8" t="s">
        <v>93</v>
      </c>
      <c r="B69" s="24"/>
      <c r="C69" s="24"/>
      <c r="D69" s="9" t="n">
        <f aca="false">SUM(D65:D68)</f>
        <v>3790</v>
      </c>
      <c r="E69" s="24"/>
      <c r="F69" s="24"/>
      <c r="G69" s="9" t="n">
        <f aca="false">SUM(G65:G68)</f>
        <v>3790</v>
      </c>
      <c r="H69" s="9" t="n">
        <f aca="false">G69-D69</f>
        <v>0</v>
      </c>
      <c r="I69" s="24"/>
    </row>
    <row r="70" customFormat="false" ht="15" hidden="false" customHeight="true" outlineLevel="0" collapsed="false"/>
    <row r="71" customFormat="false" ht="19.5" hidden="false" customHeight="true" outlineLevel="0" collapsed="false">
      <c r="A71" s="3" t="s">
        <v>94</v>
      </c>
      <c r="B71" s="3"/>
      <c r="C71" s="3"/>
      <c r="D71" s="3"/>
      <c r="E71" s="3"/>
      <c r="F71" s="3"/>
      <c r="G71" s="3"/>
      <c r="H71" s="3"/>
      <c r="I71" s="3"/>
    </row>
    <row r="72" customFormat="false" ht="15" hidden="false" customHeight="true" outlineLevel="0" collapsed="false">
      <c r="A72" s="11" t="s">
        <v>95</v>
      </c>
      <c r="B72" s="11" t="s">
        <v>96</v>
      </c>
      <c r="C72" s="11" t="s">
        <v>97</v>
      </c>
      <c r="D72" s="11"/>
      <c r="E72" s="11"/>
      <c r="F72" s="11"/>
      <c r="G72" s="11"/>
      <c r="H72" s="11"/>
      <c r="I72" s="11" t="s">
        <v>28</v>
      </c>
    </row>
    <row r="73" customFormat="false" ht="15" hidden="false" customHeight="true" outlineLevel="0" collapsed="false">
      <c r="A73" s="25" t="s">
        <v>15</v>
      </c>
      <c r="B73" s="26" t="s">
        <v>98</v>
      </c>
      <c r="C73" s="26"/>
      <c r="D73" s="27" t="s">
        <v>99</v>
      </c>
      <c r="E73" s="28" t="s">
        <v>100</v>
      </c>
      <c r="F73" s="28"/>
      <c r="G73" s="28"/>
      <c r="H73" s="28"/>
      <c r="I73" s="28"/>
    </row>
    <row r="74" customFormat="false" ht="15" hidden="false" customHeight="true" outlineLevel="0" collapsed="false">
      <c r="A74" s="29" t="s">
        <v>63</v>
      </c>
      <c r="B74" s="30" t="s">
        <v>101</v>
      </c>
      <c r="C74" s="30"/>
      <c r="D74" s="31" t="s">
        <v>102</v>
      </c>
      <c r="E74" s="32" t="s">
        <v>103</v>
      </c>
      <c r="F74" s="32"/>
      <c r="G74" s="32"/>
      <c r="H74" s="32"/>
      <c r="I74" s="32"/>
    </row>
    <row r="75" customFormat="false" ht="15" hidden="false" customHeight="true" outlineLevel="0" collapsed="false">
      <c r="A75" s="25" t="s">
        <v>104</v>
      </c>
      <c r="B75" s="26" t="s">
        <v>98</v>
      </c>
      <c r="C75" s="26"/>
      <c r="D75" s="27" t="s">
        <v>99</v>
      </c>
      <c r="E75" s="28" t="s">
        <v>105</v>
      </c>
      <c r="F75" s="28"/>
      <c r="G75" s="28"/>
      <c r="H75" s="28"/>
      <c r="I75" s="28"/>
    </row>
    <row r="76" customFormat="false" ht="15" hidden="false" customHeight="true" outlineLevel="0" collapsed="false">
      <c r="A76" s="25" t="s">
        <v>106</v>
      </c>
      <c r="B76" s="26" t="s">
        <v>101</v>
      </c>
      <c r="C76" s="26"/>
      <c r="D76" s="27" t="s">
        <v>99</v>
      </c>
      <c r="E76" s="28" t="s">
        <v>107</v>
      </c>
      <c r="F76" s="28"/>
      <c r="G76" s="28"/>
      <c r="H76" s="28"/>
      <c r="I76" s="28"/>
    </row>
    <row r="77" customFormat="false" ht="15" hidden="false" customHeight="true" outlineLevel="0" collapsed="false">
      <c r="A77" s="25" t="s">
        <v>14</v>
      </c>
      <c r="B77" s="26" t="s">
        <v>108</v>
      </c>
      <c r="C77" s="26"/>
      <c r="D77" s="27" t="s">
        <v>99</v>
      </c>
      <c r="E77" s="28" t="s">
        <v>109</v>
      </c>
      <c r="F77" s="28"/>
      <c r="G77" s="28"/>
      <c r="H77" s="28"/>
      <c r="I77" s="28"/>
    </row>
    <row r="78" customFormat="false" ht="15" hidden="false" customHeight="true" outlineLevel="0" collapsed="false"/>
    <row r="79" customFormat="false" ht="19.5" hidden="false" customHeight="true" outlineLevel="0" collapsed="false">
      <c r="A79" s="3" t="s">
        <v>110</v>
      </c>
      <c r="B79" s="3"/>
      <c r="C79" s="3"/>
      <c r="D79" s="3"/>
      <c r="E79" s="3"/>
      <c r="F79" s="3"/>
      <c r="G79" s="3"/>
      <c r="H79" s="3"/>
      <c r="I79" s="3"/>
    </row>
    <row r="80" customFormat="false" ht="15" hidden="false" customHeight="true" outlineLevel="0" collapsed="false">
      <c r="A80" s="11" t="s">
        <v>111</v>
      </c>
      <c r="B80" s="11" t="s">
        <v>112</v>
      </c>
      <c r="C80" s="11" t="s">
        <v>113</v>
      </c>
      <c r="D80" s="11"/>
      <c r="E80" s="11"/>
      <c r="F80" s="11"/>
      <c r="G80" s="11"/>
      <c r="H80" s="11"/>
      <c r="I80" s="11" t="s">
        <v>28</v>
      </c>
    </row>
    <row r="81" customFormat="false" ht="15" hidden="false" customHeight="true" outlineLevel="0" collapsed="false">
      <c r="A81" s="29" t="s">
        <v>114</v>
      </c>
      <c r="B81" s="31" t="s">
        <v>115</v>
      </c>
      <c r="C81" s="33" t="s">
        <v>116</v>
      </c>
      <c r="D81" s="32" t="s">
        <v>117</v>
      </c>
      <c r="E81" s="32"/>
      <c r="F81" s="32"/>
      <c r="G81" s="32"/>
      <c r="H81" s="32"/>
      <c r="I81" s="32"/>
    </row>
    <row r="82" customFormat="false" ht="15" hidden="false" customHeight="true" outlineLevel="0" collapsed="false"/>
    <row r="83" customFormat="false" ht="15" hidden="false" customHeight="true" outlineLevel="0" collapsed="false">
      <c r="A83" s="6" t="s">
        <v>118</v>
      </c>
      <c r="B83" s="6"/>
      <c r="C83" s="6"/>
      <c r="D83" s="6"/>
      <c r="E83" s="6"/>
      <c r="F83" s="6"/>
      <c r="G83" s="6"/>
      <c r="H83" s="6"/>
      <c r="I83" s="6"/>
    </row>
  </sheetData>
  <mergeCells count="27">
    <mergeCell ref="A1:I1"/>
    <mergeCell ref="A2:I2"/>
    <mergeCell ref="A4:I4"/>
    <mergeCell ref="E5:I5"/>
    <mergeCell ref="E6:I6"/>
    <mergeCell ref="E7:I7"/>
    <mergeCell ref="E8:I8"/>
    <mergeCell ref="A10:I10"/>
    <mergeCell ref="A18:I18"/>
    <mergeCell ref="A31:I31"/>
    <mergeCell ref="A50:I50"/>
    <mergeCell ref="A57:I57"/>
    <mergeCell ref="A63:I63"/>
    <mergeCell ref="A71:I71"/>
    <mergeCell ref="B73:C73"/>
    <mergeCell ref="E73:I73"/>
    <mergeCell ref="B74:C74"/>
    <mergeCell ref="E74:I74"/>
    <mergeCell ref="B75:C75"/>
    <mergeCell ref="E75:I75"/>
    <mergeCell ref="B76:C76"/>
    <mergeCell ref="E76:I76"/>
    <mergeCell ref="B77:C77"/>
    <mergeCell ref="E77:I77"/>
    <mergeCell ref="A79:I79"/>
    <mergeCell ref="D81:I81"/>
    <mergeCell ref="A83:I83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2026-07-07T04:08:07Z</dcterms:created>
  <dc:creator>openpyxl</dc:creator>
  <dc:description/>
  <dc:language>en-US</dc:language>
  <cp:lastModifiedBy/>
  <dcterms:modified xsi:type="dcterms:W3CDTF">2026-07-07T04:08:07Z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